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2"/>
  <workbookPr defaultThemeVersion="166925"/>
  <xr:revisionPtr revIDLastSave="0" documentId="11_09E0F5FD71D3A999FB4BF33877F70B65823816BE" xr6:coauthVersionLast="45" xr6:coauthVersionMax="45" xr10:uidLastSave="{00000000-0000-0000-0000-000000000000}"/>
  <bookViews>
    <workbookView xWindow="-120" yWindow="-120" windowWidth="20730" windowHeight="11760" xr2:uid="{00000000-000D-0000-FFFF-FFFF00000000}"/>
  </bookViews>
  <sheets>
    <sheet name="Main scoring sheet" sheetId="1" r:id="rId1"/>
    <sheet name="Scores and classifications" sheetId="3" r:id="rId2"/>
    <sheet name="List of variants curated" sheetId="2" r:id="rId3"/>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1" l="1"/>
  <c r="H33" i="1"/>
  <c r="G43" i="1"/>
  <c r="G33" i="1"/>
  <c r="B11" i="1" l="1"/>
  <c r="B13" i="1" s="1"/>
  <c r="B15" i="1" l="1"/>
</calcChain>
</file>

<file path=xl/sharedStrings.xml><?xml version="1.0" encoding="utf-8"?>
<sst xmlns="http://schemas.openxmlformats.org/spreadsheetml/2006/main" count="234" uniqueCount="164">
  <si>
    <t>Basic information</t>
  </si>
  <si>
    <t>Answer</t>
  </si>
  <si>
    <t>Extra info</t>
  </si>
  <si>
    <t>Assessor code reviewer 1</t>
  </si>
  <si>
    <t>RF</t>
  </si>
  <si>
    <t>Assessor code reviewer 2</t>
  </si>
  <si>
    <t>RA</t>
  </si>
  <si>
    <t>Date of curation</t>
  </si>
  <si>
    <t>09/09/2020</t>
  </si>
  <si>
    <t>Curated gene</t>
  </si>
  <si>
    <t>DNAH1</t>
  </si>
  <si>
    <t>HUGO approved gene name</t>
  </si>
  <si>
    <t>Possible synonyms used for gene name</t>
  </si>
  <si>
    <t>HL11; HDHC7; HL-11; CILD37; DNAHC1; HSRF-1; SPGF18; XLHSRF-1</t>
  </si>
  <si>
    <t>Alternative names used in literature</t>
  </si>
  <si>
    <t xml:space="preserve">Curated phenotype </t>
  </si>
  <si>
    <t>Azoospermia</t>
  </si>
  <si>
    <t>Full name including OMIM disease ID or OMIM Phenotype series ID</t>
  </si>
  <si>
    <t>References describing patients</t>
  </si>
  <si>
    <t>Summary clinical validity assessment</t>
  </si>
  <si>
    <t>Clinical validity score reviewer 1</t>
  </si>
  <si>
    <t>Clinical validity score reviewer 2</t>
  </si>
  <si>
    <t>Clinical validity score difference between reviewers</t>
  </si>
  <si>
    <t>Clinical validity status</t>
  </si>
  <si>
    <t>Agreement</t>
  </si>
  <si>
    <t>Max allowed difference in score between reviewers is 1</t>
  </si>
  <si>
    <t>Final clinical validity score (average)</t>
  </si>
  <si>
    <t>Final clinical validity classification (see Tab scores and classifications)</t>
  </si>
  <si>
    <t>Unable to Classify</t>
  </si>
  <si>
    <t>Reviewer 1: The authors report 3 NOA patients with heterozygous variants in DNAH1. One of the patient carries 2 heterozygous variants but the authors do not demonstrate that they are in trans. Recessive mutations in this gene are cause of MMAF and PCD which are  compatible with sperm production. Therfore, I do not consider that these heterozygous  variants are responsible of the NOA phenotype. REviewer 2: have not shown that mutations are in trans</t>
  </si>
  <si>
    <t>Step 1: Inheritance information</t>
  </si>
  <si>
    <t>Answer reviewer 1</t>
  </si>
  <si>
    <t>Answer reviewer 2</t>
  </si>
  <si>
    <t>Options</t>
  </si>
  <si>
    <t>Reference (PMID)</t>
  </si>
  <si>
    <t>Comments</t>
  </si>
  <si>
    <t>Incidence</t>
  </si>
  <si>
    <t>Sporadic</t>
  </si>
  <si>
    <t>Familial/sporadic</t>
  </si>
  <si>
    <t>Reported inheritance</t>
  </si>
  <si>
    <t>Autosomal recessive</t>
  </si>
  <si>
    <t>AR</t>
  </si>
  <si>
    <t>Autosomal recessive/Autosomal dominant/X-linked/Y-linked/Mitochondrial/De novo (autosomal recessive)/De novo (autosomal dominant/De novo (X-linked)/De novo (Y-linked)/Other (please specify)</t>
  </si>
  <si>
    <t>Inheritance in animal models</t>
  </si>
  <si>
    <t>Additional evidence</t>
  </si>
  <si>
    <t>pLI=0</t>
  </si>
  <si>
    <t>pli = 0</t>
  </si>
  <si>
    <t>Please specify e.g. pLi or LOEUF scores, https://wwwfbm.unil.ch/domino/ etc.</t>
  </si>
  <si>
    <t>Conclusion inheritance</t>
  </si>
  <si>
    <t>Step 2: Sequencing and variant information</t>
  </si>
  <si>
    <t>Information on scoring points</t>
  </si>
  <si>
    <t>Points awarded reviewer 1</t>
  </si>
  <si>
    <t>Points awarded reviewer 2</t>
  </si>
  <si>
    <t>Type of genetic test used for first identification</t>
  </si>
  <si>
    <t>Gene panel</t>
  </si>
  <si>
    <t>Sanger</t>
  </si>
  <si>
    <t>N/A</t>
  </si>
  <si>
    <t>Number of unrelated patients described consistent with inheritance pattern</t>
  </si>
  <si>
    <t>1 pt: 1-2, 2 pt: 3-4, 3 pt: 5-9, 4 pt: 10-24 patients</t>
  </si>
  <si>
    <t>Only include patients with VUS or higher</t>
  </si>
  <si>
    <t>Patients with de novo mutations described</t>
  </si>
  <si>
    <t>1 pt: AD disease with significant excess of de novos</t>
  </si>
  <si>
    <t>Highest LOD score in families described</t>
  </si>
  <si>
    <t>1 pt: AR disease with LOD score of &gt;3</t>
  </si>
  <si>
    <t>Number of variants described consistent with inheritance pattern (see variants curated tab)</t>
  </si>
  <si>
    <t>Number of variants classified as (likely) pathogenic (see variants curated tab)</t>
  </si>
  <si>
    <t>1 pt per VLP or mutation (max score = 4)</t>
  </si>
  <si>
    <t>Number of independent publications reporting independent individuals with VUS or (likely) pathogenic variants</t>
  </si>
  <si>
    <t>1 pt per publication (max score = 3)</t>
  </si>
  <si>
    <t>Only count replication studies, the first publication does NOT count (e.g. 2 publiations for 1 GDR = 1 point)</t>
  </si>
  <si>
    <t>Total score</t>
  </si>
  <si>
    <t>Step 3: Functional evidence</t>
  </si>
  <si>
    <t>Points awarded</t>
  </si>
  <si>
    <t>Gene is expressed in the correct (human) tissue/cell type</t>
  </si>
  <si>
    <t>Yes, detected in testis</t>
  </si>
  <si>
    <t>Yes</t>
  </si>
  <si>
    <t>HISTA, HPA</t>
  </si>
  <si>
    <t>1 pt function/expression consistent with disease</t>
  </si>
  <si>
    <t>Preferably use http://conradlab.shinyapps.io/HISTA. GTEX, Protein Atlas and individual studies may also be used</t>
  </si>
  <si>
    <t>Gene physically interacts with gene characterized for same disease</t>
  </si>
  <si>
    <t>Not with other NOA genes</t>
  </si>
  <si>
    <t>No, only terato genes</t>
  </si>
  <si>
    <t>String</t>
  </si>
  <si>
    <t>1 pt physically interacts with gene characterized for same disease</t>
  </si>
  <si>
    <t>Preferably use STRING with a list of genes with known link to male infertility (see PMID: 30865283 Supplementary Table SIV)</t>
  </si>
  <si>
    <r>
      <t xml:space="preserve">Relevant pathology </t>
    </r>
    <r>
      <rPr>
        <i/>
        <sz val="11"/>
        <color theme="1"/>
        <rFont val="Calibri"/>
        <family val="2"/>
        <scheme val="minor"/>
      </rPr>
      <t>in vitro</t>
    </r>
    <r>
      <rPr>
        <sz val="11"/>
        <color theme="1"/>
        <rFont val="Calibri"/>
        <family val="2"/>
        <scheme val="minor"/>
      </rPr>
      <t xml:space="preserve"> after similar genetic modification</t>
    </r>
  </si>
  <si>
    <t>No</t>
  </si>
  <si>
    <t>1 pt relevant pathology in vitro after similar genetic modification</t>
  </si>
  <si>
    <t>Determination of mutational mechanism</t>
  </si>
  <si>
    <t>1 pt determination of mutational mechanism</t>
  </si>
  <si>
    <t>Gene function in vivo related to pathology of human disease</t>
  </si>
  <si>
    <t>No, gene related to sperm morphology/motility not related to sperm production</t>
  </si>
  <si>
    <t>1 pt gene function in vivo related to pathology of human disease</t>
  </si>
  <si>
    <t>1 point for mammalian models and 0.5 points for non-mammalian models. 3 non-mammalian models or more allows for 1 point</t>
  </si>
  <si>
    <t>Phenotype and genotype match human disease</t>
  </si>
  <si>
    <t>No, KO mice are not NOA, they are infertile due to impaired ciliary and flagellar motility</t>
  </si>
  <si>
    <t>No, knockout mice normal sperm numbers</t>
  </si>
  <si>
    <t>1 pt phenotype and genotype match human disease</t>
  </si>
  <si>
    <t>Disease models used</t>
  </si>
  <si>
    <t>Mouse</t>
  </si>
  <si>
    <t>Step 4: Additional phenotype information</t>
  </si>
  <si>
    <t>Type of infertility</t>
  </si>
  <si>
    <t>Isolated infertility</t>
  </si>
  <si>
    <t>Isolated</t>
  </si>
  <si>
    <t>Isolated infertility/Syndromic infertility/Endocrine disorder/Reproductive system disorder</t>
  </si>
  <si>
    <t>Broad disease category</t>
  </si>
  <si>
    <t>Testicular</t>
  </si>
  <si>
    <t>Pre-testicular/Testicular/Post-testicular</t>
  </si>
  <si>
    <t>Disease category</t>
  </si>
  <si>
    <t>Sertoli cell-only syndrome/Pre-meiotic arrest/Meiotic arrest/Spermiogenesis defect</t>
  </si>
  <si>
    <t>Unclear</t>
  </si>
  <si>
    <t>Leydig cell dysfunction/Sertoli cell-only syndrome/Pre-meiotic arrest/Meiotic arrest/Spermiogenesis defect/Fertilization defect/Adrenal gland dysfunction/Pituitary gland dysfunction/Abnormal hypothalamus development and function/Abnormal development of reproductive organs/Abnormal development of vas deferens/Abnormal development of urethra/Hydrocele/spermatocele/Please specify</t>
  </si>
  <si>
    <t>Disorder</t>
  </si>
  <si>
    <t>Non-Obstructive Azoospermia</t>
  </si>
  <si>
    <t>Azoospermia, OMIM gene 603332</t>
  </si>
  <si>
    <t>Name of defect and OMIM ID/phenotypic series</t>
  </si>
  <si>
    <t>Expected results semen analysis</t>
  </si>
  <si>
    <t>MMAF/Asthenoterato</t>
  </si>
  <si>
    <t>Normozoospermia/oligozoospermia/azoospermia/teratozoospermia/asthenozoospermia : specific details visible under light microscope</t>
  </si>
  <si>
    <t>Expected testicular phenotype</t>
  </si>
  <si>
    <t>Germ cell arrest/Hypospermatogenesis/Sertoli cell only/Tubular shadows</t>
  </si>
  <si>
    <t>NA</t>
  </si>
  <si>
    <t>Expected results TESE</t>
  </si>
  <si>
    <t>Sperm</t>
  </si>
  <si>
    <t>Sperm/No sperm/Variable</t>
  </si>
  <si>
    <t>ART outcome: IVF</t>
  </si>
  <si>
    <t>Not done</t>
  </si>
  <si>
    <t>Please specify</t>
  </si>
  <si>
    <t>ART outcome: ICSI</t>
  </si>
  <si>
    <t>Other mutant men are fertile with ICSI</t>
  </si>
  <si>
    <t>Female infertility described</t>
  </si>
  <si>
    <t>Comorbidities described</t>
  </si>
  <si>
    <t>Other comments</t>
  </si>
  <si>
    <t>Clinical details of the patient (if described)</t>
  </si>
  <si>
    <t>Please specify (1-2 sentences max)</t>
  </si>
  <si>
    <t>No evidence</t>
  </si>
  <si>
    <t>Limited</t>
  </si>
  <si>
    <t>Moderate</t>
  </si>
  <si>
    <t>Strong</t>
  </si>
  <si>
    <t>Definitive</t>
  </si>
  <si>
    <t>Sequencing variant information</t>
  </si>
  <si>
    <t>Genomic position</t>
  </si>
  <si>
    <t>cDNA position</t>
  </si>
  <si>
    <t>Protein position</t>
  </si>
  <si>
    <t>Zygosity</t>
  </si>
  <si>
    <t>ACMG classification reviewer 1</t>
  </si>
  <si>
    <t>ACMG classification reviewer 2</t>
  </si>
  <si>
    <t>Identified in how many unrelated individuals</t>
  </si>
  <si>
    <t>Ethnicity of affected individuals</t>
  </si>
  <si>
    <t>Chr3(GRCh37):52404762T&gt;G</t>
  </si>
  <si>
    <t>NM_015512.5:c.6446T&gt;G</t>
  </si>
  <si>
    <t>p.(Leu2149Arg)</t>
  </si>
  <si>
    <t>Heterozygosis</t>
  </si>
  <si>
    <t>VUS</t>
  </si>
  <si>
    <t>Chinese</t>
  </si>
  <si>
    <t>Chr3(GRCh37):52430536_52430536del</t>
  </si>
  <si>
    <t>NM_015512.5:c.11413delC</t>
  </si>
  <si>
    <t>p.(Leu3805SerfsTer7)</t>
  </si>
  <si>
    <t>Likely Pathogenic</t>
  </si>
  <si>
    <t>NM_015512.5:c.7204delG</t>
  </si>
  <si>
    <t>p.(Ala2402ProfsTer39)</t>
  </si>
  <si>
    <t>Chr3(GRCh37):52412624C&gt;A</t>
  </si>
  <si>
    <t>NM_015512.5):c.7205C&gt;A</t>
  </si>
  <si>
    <t>p.(Ala2402Asp)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</si>
</sst>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i/>
      <sz val="11"/>
      <name val="Calibri"/>
      <family val="2"/>
      <scheme val="minor"/>
    </font>
    <font>
      <b/>
      <i/>
      <sz val="11"/>
      <color theme="1"/>
      <name val="Calibri"/>
      <family val="2"/>
      <scheme val="minor"/>
    </font>
    <font>
      <i/>
      <sz val="10"/>
      <color rgb="FF000000"/>
      <name val="Arial"/>
      <family val="2"/>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horizontal="left"/>
    </xf>
    <xf numFmtId="0" fontId="0" fillId="0" borderId="0" xfId="0" applyBorder="1" applyAlignment="1">
      <alignment horizontal="left"/>
    </xf>
    <xf numFmtId="0" fontId="0" fillId="0" borderId="0" xfId="0" applyFill="1" applyBorder="1" applyAlignment="1">
      <alignment horizontal="left"/>
    </xf>
    <xf numFmtId="0" fontId="1" fillId="2" borderId="0" xfId="0" applyFont="1" applyFill="1" applyBorder="1" applyAlignment="1">
      <alignment horizontal="left"/>
    </xf>
    <xf numFmtId="0" fontId="5" fillId="0" borderId="0" xfId="0" applyFont="1" applyFill="1" applyBorder="1" applyAlignment="1">
      <alignment horizontal="left"/>
    </xf>
    <xf numFmtId="0" fontId="1" fillId="2" borderId="0" xfId="0" applyFont="1" applyFill="1" applyAlignment="1">
      <alignment horizontal="left"/>
    </xf>
    <xf numFmtId="0" fontId="6" fillId="0" borderId="0" xfId="0" applyFont="1" applyFill="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164" fontId="0" fillId="0" borderId="0" xfId="0" applyNumberFormat="1" applyBorder="1" applyAlignment="1">
      <alignment horizontal="left"/>
    </xf>
    <xf numFmtId="0" fontId="3" fillId="2" borderId="0" xfId="0" applyFont="1" applyFill="1" applyBorder="1" applyAlignment="1">
      <alignment horizontal="left"/>
    </xf>
    <xf numFmtId="0" fontId="2" fillId="3" borderId="0" xfId="0" applyFont="1" applyFill="1" applyBorder="1" applyAlignment="1">
      <alignment horizontal="left"/>
    </xf>
    <xf numFmtId="0" fontId="7" fillId="3" borderId="0" xfId="0" applyFont="1" applyFill="1" applyBorder="1" applyAlignment="1">
      <alignment horizontal="left"/>
    </xf>
    <xf numFmtId="0" fontId="0" fillId="3" borderId="0" xfId="0" applyFill="1" applyBorder="1" applyAlignment="1">
      <alignment horizontal="left"/>
    </xf>
    <xf numFmtId="0" fontId="0" fillId="0" borderId="1" xfId="0" applyBorder="1" applyAlignment="1">
      <alignment horizontal="left"/>
    </xf>
    <xf numFmtId="0" fontId="0" fillId="0" borderId="1" xfId="0" applyBorder="1" applyAlignment="1">
      <alignment horizontal="left" vertical="center"/>
    </xf>
    <xf numFmtId="0" fontId="0" fillId="0" borderId="0" xfId="0" applyFont="1" applyBorder="1" applyAlignment="1">
      <alignment horizontal="left"/>
    </xf>
    <xf numFmtId="49" fontId="0" fillId="0" borderId="0" xfId="0" applyNumberFormat="1" applyBorder="1" applyAlignment="1">
      <alignment horizontal="left"/>
    </xf>
    <xf numFmtId="0" fontId="0" fillId="0" borderId="0" xfId="0" applyFont="1" applyAlignment="1">
      <alignment horizontal="left"/>
    </xf>
    <xf numFmtId="0" fontId="4" fillId="0" borderId="0" xfId="0" applyFont="1" applyAlignment="1">
      <alignment horizontal="left"/>
    </xf>
    <xf numFmtId="0" fontId="8"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
  <sheetViews>
    <sheetView tabSelected="1" topLeftCell="A5" zoomScale="70" zoomScaleNormal="70" workbookViewId="0">
      <selection activeCell="B15" sqref="B15"/>
    </sheetView>
  </sheetViews>
  <sheetFormatPr defaultColWidth="9.140625" defaultRowHeight="15"/>
  <cols>
    <col min="1" max="1" width="85" style="2" customWidth="1"/>
    <col min="2" max="4" width="22.140625" style="2" customWidth="1"/>
    <col min="5" max="5" width="20.42578125" style="2" customWidth="1"/>
    <col min="6" max="6" width="47.28515625" style="2" customWidth="1"/>
    <col min="7" max="8" width="23.7109375" style="2" customWidth="1"/>
    <col min="9" max="9" width="11.140625" style="2" customWidth="1"/>
    <col min="10" max="16384" width="9.140625" style="2"/>
  </cols>
  <sheetData>
    <row r="1" spans="1:3" s="4" customFormat="1">
      <c r="A1" s="4" t="s">
        <v>0</v>
      </c>
      <c r="B1" s="4" t="s">
        <v>1</v>
      </c>
      <c r="C1" s="4" t="s">
        <v>2</v>
      </c>
    </row>
    <row r="2" spans="1:3">
      <c r="A2" s="17" t="s">
        <v>3</v>
      </c>
      <c r="B2" s="2" t="s">
        <v>4</v>
      </c>
    </row>
    <row r="3" spans="1:3">
      <c r="A3" s="17" t="s">
        <v>5</v>
      </c>
      <c r="B3" s="2" t="s">
        <v>6</v>
      </c>
    </row>
    <row r="4" spans="1:3">
      <c r="A4" s="17" t="s">
        <v>7</v>
      </c>
      <c r="B4" s="18" t="s">
        <v>8</v>
      </c>
      <c r="C4" s="10"/>
    </row>
    <row r="5" spans="1:3">
      <c r="A5" s="17" t="s">
        <v>9</v>
      </c>
      <c r="B5" s="2" t="s">
        <v>10</v>
      </c>
      <c r="C5" s="8" t="s">
        <v>11</v>
      </c>
    </row>
    <row r="6" spans="1:3">
      <c r="A6" s="17" t="s">
        <v>12</v>
      </c>
      <c r="B6" s="21" t="s">
        <v>13</v>
      </c>
      <c r="C6" s="8" t="s">
        <v>14</v>
      </c>
    </row>
    <row r="7" spans="1:3">
      <c r="A7" s="17" t="s">
        <v>15</v>
      </c>
      <c r="B7" s="2" t="s">
        <v>16</v>
      </c>
      <c r="C7" s="8" t="s">
        <v>17</v>
      </c>
    </row>
    <row r="8" spans="1:3">
      <c r="A8" s="17" t="s">
        <v>18</v>
      </c>
      <c r="B8" s="2">
        <v>30544445</v>
      </c>
    </row>
    <row r="9" spans="1:3">
      <c r="A9" s="17"/>
    </row>
    <row r="10" spans="1:3" s="4" customFormat="1">
      <c r="A10" s="4" t="s">
        <v>19</v>
      </c>
    </row>
    <row r="11" spans="1:3">
      <c r="A11" s="17" t="s">
        <v>20</v>
      </c>
      <c r="B11" s="2">
        <f>G33+G43</f>
        <v>1</v>
      </c>
    </row>
    <row r="12" spans="1:3">
      <c r="A12" s="17" t="s">
        <v>21</v>
      </c>
      <c r="B12" s="2">
        <v>1</v>
      </c>
    </row>
    <row r="13" spans="1:3">
      <c r="A13" s="17" t="s">
        <v>22</v>
      </c>
      <c r="B13" s="2">
        <f>ABS(B11-B12)</f>
        <v>0</v>
      </c>
    </row>
    <row r="14" spans="1:3">
      <c r="A14" s="17" t="s">
        <v>23</v>
      </c>
      <c r="B14" s="2" t="s">
        <v>24</v>
      </c>
      <c r="C14" s="8" t="s">
        <v>25</v>
      </c>
    </row>
    <row r="15" spans="1:3" s="12" customFormat="1">
      <c r="A15" s="12" t="s">
        <v>26</v>
      </c>
      <c r="B15" s="12">
        <f>AVERAGE(B11:B12)</f>
        <v>1</v>
      </c>
    </row>
    <row r="16" spans="1:3" s="12" customFormat="1">
      <c r="A16" s="12" t="s">
        <v>27</v>
      </c>
      <c r="B16" s="12" t="s">
        <v>28</v>
      </c>
      <c r="C16" s="12" t="s">
        <v>29</v>
      </c>
    </row>
    <row r="18" spans="1:9" s="11" customFormat="1">
      <c r="A18" s="4" t="s">
        <v>30</v>
      </c>
      <c r="B18" s="4" t="s">
        <v>31</v>
      </c>
      <c r="C18" s="4" t="s">
        <v>32</v>
      </c>
      <c r="D18" s="4" t="s">
        <v>33</v>
      </c>
      <c r="E18" s="4" t="s">
        <v>34</v>
      </c>
      <c r="F18" s="4" t="s">
        <v>35</v>
      </c>
    </row>
    <row r="19" spans="1:9" s="5" customFormat="1">
      <c r="A19" s="5" t="s">
        <v>36</v>
      </c>
      <c r="B19" s="5" t="s">
        <v>37</v>
      </c>
      <c r="C19" s="5" t="s">
        <v>38</v>
      </c>
      <c r="D19" s="7" t="s">
        <v>38</v>
      </c>
    </row>
    <row r="20" spans="1:9">
      <c r="A20" s="2" t="s">
        <v>39</v>
      </c>
      <c r="B20" s="2" t="s">
        <v>40</v>
      </c>
      <c r="C20" s="2" t="s">
        <v>41</v>
      </c>
      <c r="D20" s="8" t="s">
        <v>42</v>
      </c>
      <c r="E20" s="5"/>
    </row>
    <row r="21" spans="1:9">
      <c r="A21" s="2" t="s">
        <v>43</v>
      </c>
      <c r="B21" s="2" t="s">
        <v>40</v>
      </c>
      <c r="C21" s="2" t="s">
        <v>41</v>
      </c>
      <c r="D21" s="8" t="s">
        <v>42</v>
      </c>
    </row>
    <row r="22" spans="1:9">
      <c r="A22" s="2" t="s">
        <v>44</v>
      </c>
      <c r="B22" s="3" t="s">
        <v>45</v>
      </c>
      <c r="C22" s="3" t="s">
        <v>46</v>
      </c>
      <c r="D22" s="9" t="s">
        <v>47</v>
      </c>
    </row>
    <row r="23" spans="1:9" s="12" customFormat="1">
      <c r="A23" s="12" t="s">
        <v>48</v>
      </c>
      <c r="B23" s="12" t="s">
        <v>40</v>
      </c>
      <c r="C23" s="12" t="s">
        <v>40</v>
      </c>
      <c r="D23" s="13"/>
    </row>
    <row r="25" spans="1:9" s="4" customFormat="1">
      <c r="A25" s="4" t="s">
        <v>49</v>
      </c>
      <c r="B25" s="4" t="s">
        <v>31</v>
      </c>
      <c r="C25" s="4" t="s">
        <v>32</v>
      </c>
      <c r="D25" s="4" t="s">
        <v>34</v>
      </c>
      <c r="E25" s="4" t="s">
        <v>35</v>
      </c>
      <c r="F25" s="4" t="s">
        <v>50</v>
      </c>
      <c r="G25" s="4" t="s">
        <v>51</v>
      </c>
      <c r="H25" s="4" t="s">
        <v>52</v>
      </c>
      <c r="I25" s="4" t="s">
        <v>2</v>
      </c>
    </row>
    <row r="26" spans="1:9">
      <c r="A26" s="2" t="s">
        <v>53</v>
      </c>
      <c r="B26" s="2" t="s">
        <v>54</v>
      </c>
      <c r="C26" s="2" t="s">
        <v>55</v>
      </c>
      <c r="D26" s="2">
        <v>24360805</v>
      </c>
      <c r="F26" s="2" t="s">
        <v>56</v>
      </c>
      <c r="G26" s="2">
        <v>0</v>
      </c>
    </row>
    <row r="27" spans="1:9">
      <c r="A27" s="2" t="s">
        <v>57</v>
      </c>
      <c r="B27" s="2">
        <v>0</v>
      </c>
      <c r="C27" s="2">
        <v>1</v>
      </c>
      <c r="D27" s="2">
        <v>24360805</v>
      </c>
      <c r="F27" s="2" t="s">
        <v>58</v>
      </c>
      <c r="G27" s="2">
        <v>0</v>
      </c>
      <c r="H27" s="2">
        <v>0</v>
      </c>
      <c r="I27" s="8" t="s">
        <v>59</v>
      </c>
    </row>
    <row r="28" spans="1:9">
      <c r="A28" s="2" t="s">
        <v>60</v>
      </c>
      <c r="B28" s="2">
        <v>0</v>
      </c>
      <c r="C28" s="2">
        <v>0</v>
      </c>
      <c r="F28" s="2" t="s">
        <v>61</v>
      </c>
      <c r="G28" s="2">
        <v>0</v>
      </c>
      <c r="H28" s="2">
        <v>0</v>
      </c>
    </row>
    <row r="29" spans="1:9">
      <c r="A29" s="2" t="s">
        <v>62</v>
      </c>
      <c r="B29" s="2">
        <v>0</v>
      </c>
      <c r="F29" s="2" t="s">
        <v>63</v>
      </c>
      <c r="G29" s="2">
        <v>0</v>
      </c>
      <c r="H29" s="2">
        <v>0</v>
      </c>
    </row>
    <row r="30" spans="1:9">
      <c r="A30" s="2" t="s">
        <v>64</v>
      </c>
      <c r="B30" s="2">
        <v>0</v>
      </c>
      <c r="C30" s="2">
        <v>2</v>
      </c>
      <c r="D30" s="2">
        <v>24360805</v>
      </c>
      <c r="F30" s="2" t="s">
        <v>56</v>
      </c>
      <c r="G30" s="2">
        <v>0</v>
      </c>
    </row>
    <row r="31" spans="1:9">
      <c r="A31" s="2" t="s">
        <v>65</v>
      </c>
      <c r="B31" s="2">
        <v>2</v>
      </c>
      <c r="C31" s="2">
        <v>2</v>
      </c>
      <c r="D31" s="2">
        <v>24360805</v>
      </c>
      <c r="F31" s="2" t="s">
        <v>66</v>
      </c>
      <c r="G31" s="2">
        <v>0</v>
      </c>
      <c r="H31" s="2">
        <v>0</v>
      </c>
    </row>
    <row r="32" spans="1:9">
      <c r="A32" s="2" t="s">
        <v>67</v>
      </c>
      <c r="B32" s="2">
        <v>0</v>
      </c>
      <c r="C32" s="2">
        <v>0</v>
      </c>
      <c r="F32" s="2" t="s">
        <v>68</v>
      </c>
      <c r="G32" s="2">
        <v>0</v>
      </c>
      <c r="H32" s="2">
        <v>0</v>
      </c>
      <c r="I32" s="8" t="s">
        <v>69</v>
      </c>
    </row>
    <row r="33" spans="1:9" s="14" customFormat="1">
      <c r="F33" s="12" t="s">
        <v>70</v>
      </c>
      <c r="G33" s="12">
        <f>SUM(G27:G32)</f>
        <v>0</v>
      </c>
      <c r="H33" s="12">
        <f>SUM(H27:H32)</f>
        <v>0</v>
      </c>
    </row>
    <row r="35" spans="1:9" s="11" customFormat="1">
      <c r="A35" s="4" t="s">
        <v>71</v>
      </c>
      <c r="B35" s="4" t="s">
        <v>31</v>
      </c>
      <c r="C35" s="4" t="s">
        <v>32</v>
      </c>
      <c r="D35" s="4" t="s">
        <v>34</v>
      </c>
      <c r="E35" s="4" t="s">
        <v>35</v>
      </c>
      <c r="F35" s="4" t="s">
        <v>50</v>
      </c>
      <c r="G35" s="4" t="s">
        <v>72</v>
      </c>
      <c r="H35" s="4" t="s">
        <v>72</v>
      </c>
      <c r="I35" s="4" t="s">
        <v>2</v>
      </c>
    </row>
    <row r="36" spans="1:9">
      <c r="A36" s="2" t="s">
        <v>73</v>
      </c>
      <c r="B36" s="2" t="s">
        <v>74</v>
      </c>
      <c r="C36" s="2" t="s">
        <v>75</v>
      </c>
      <c r="D36" s="2" t="s">
        <v>76</v>
      </c>
      <c r="F36" s="2" t="s">
        <v>77</v>
      </c>
      <c r="G36" s="2">
        <v>1</v>
      </c>
      <c r="H36" s="2">
        <v>1</v>
      </c>
      <c r="I36" s="8" t="s">
        <v>78</v>
      </c>
    </row>
    <row r="37" spans="1:9">
      <c r="A37" s="2" t="s">
        <v>79</v>
      </c>
      <c r="B37" s="2" t="s">
        <v>80</v>
      </c>
      <c r="C37" s="2" t="s">
        <v>81</v>
      </c>
      <c r="D37" s="2" t="s">
        <v>82</v>
      </c>
      <c r="F37" s="2" t="s">
        <v>83</v>
      </c>
      <c r="G37" s="2">
        <v>0</v>
      </c>
      <c r="H37" s="2">
        <v>0</v>
      </c>
      <c r="I37" s="8" t="s">
        <v>84</v>
      </c>
    </row>
    <row r="38" spans="1:9">
      <c r="A38" s="2" t="s">
        <v>85</v>
      </c>
      <c r="B38" s="2" t="s">
        <v>86</v>
      </c>
      <c r="C38" s="2" t="s">
        <v>86</v>
      </c>
      <c r="F38" s="2" t="s">
        <v>87</v>
      </c>
      <c r="G38" s="2">
        <v>0</v>
      </c>
      <c r="H38" s="2">
        <v>0</v>
      </c>
    </row>
    <row r="39" spans="1:9">
      <c r="A39" s="2" t="s">
        <v>88</v>
      </c>
      <c r="B39" s="2" t="s">
        <v>86</v>
      </c>
      <c r="C39" s="2" t="s">
        <v>86</v>
      </c>
      <c r="F39" s="2" t="s">
        <v>89</v>
      </c>
      <c r="G39" s="2">
        <v>0</v>
      </c>
      <c r="H39" s="2">
        <v>0</v>
      </c>
    </row>
    <row r="40" spans="1:9">
      <c r="A40" s="2" t="s">
        <v>90</v>
      </c>
      <c r="B40" s="2" t="s">
        <v>91</v>
      </c>
      <c r="C40" s="2" t="s">
        <v>86</v>
      </c>
      <c r="F40" s="2" t="s">
        <v>92</v>
      </c>
      <c r="G40" s="2">
        <v>0</v>
      </c>
      <c r="H40" s="2">
        <v>0</v>
      </c>
      <c r="I40" s="8" t="s">
        <v>93</v>
      </c>
    </row>
    <row r="41" spans="1:9">
      <c r="A41" s="2" t="s">
        <v>94</v>
      </c>
      <c r="B41" s="2" t="s">
        <v>95</v>
      </c>
      <c r="C41" s="2" t="s">
        <v>96</v>
      </c>
      <c r="D41" s="1">
        <v>11371505</v>
      </c>
      <c r="F41" s="2" t="s">
        <v>97</v>
      </c>
      <c r="G41" s="2">
        <v>0</v>
      </c>
      <c r="H41" s="2">
        <v>0</v>
      </c>
      <c r="I41" s="8" t="s">
        <v>93</v>
      </c>
    </row>
    <row r="42" spans="1:9">
      <c r="A42" s="2" t="s">
        <v>98</v>
      </c>
      <c r="B42" s="2" t="s">
        <v>99</v>
      </c>
      <c r="F42" s="2" t="s">
        <v>56</v>
      </c>
    </row>
    <row r="43" spans="1:9" s="14" customFormat="1">
      <c r="F43" s="12" t="s">
        <v>70</v>
      </c>
      <c r="G43" s="12">
        <f>SUM(G36:G41)</f>
        <v>1</v>
      </c>
      <c r="H43" s="12">
        <f>SUM(H36:H41)</f>
        <v>1</v>
      </c>
    </row>
    <row r="45" spans="1:9" s="4" customFormat="1">
      <c r="A45" s="4" t="s">
        <v>100</v>
      </c>
      <c r="B45" s="4" t="s">
        <v>31</v>
      </c>
      <c r="C45" s="4" t="s">
        <v>32</v>
      </c>
      <c r="D45" s="4" t="s">
        <v>33</v>
      </c>
      <c r="E45" s="4" t="s">
        <v>34</v>
      </c>
      <c r="F45" s="4" t="s">
        <v>35</v>
      </c>
    </row>
    <row r="46" spans="1:9">
      <c r="A46" s="2" t="s">
        <v>101</v>
      </c>
      <c r="B46" s="2" t="s">
        <v>102</v>
      </c>
      <c r="C46" s="2" t="s">
        <v>103</v>
      </c>
      <c r="D46" s="8" t="s">
        <v>104</v>
      </c>
    </row>
    <row r="47" spans="1:9">
      <c r="A47" s="2" t="s">
        <v>105</v>
      </c>
      <c r="B47" s="2" t="s">
        <v>106</v>
      </c>
      <c r="C47" s="2" t="s">
        <v>106</v>
      </c>
      <c r="D47" s="8" t="s">
        <v>107</v>
      </c>
    </row>
    <row r="48" spans="1:9">
      <c r="A48" s="2" t="s">
        <v>108</v>
      </c>
      <c r="B48" s="2" t="s">
        <v>109</v>
      </c>
      <c r="C48" s="2" t="s">
        <v>110</v>
      </c>
      <c r="D48" s="8" t="s">
        <v>111</v>
      </c>
    </row>
    <row r="49" spans="1:4">
      <c r="A49" s="2" t="s">
        <v>112</v>
      </c>
      <c r="B49" s="2" t="s">
        <v>113</v>
      </c>
      <c r="C49" s="2" t="s">
        <v>114</v>
      </c>
      <c r="D49" s="8" t="s">
        <v>115</v>
      </c>
    </row>
    <row r="50" spans="1:4">
      <c r="A50" s="2" t="s">
        <v>116</v>
      </c>
      <c r="B50" s="2" t="s">
        <v>16</v>
      </c>
      <c r="C50" s="2" t="s">
        <v>117</v>
      </c>
      <c r="D50" s="8" t="s">
        <v>118</v>
      </c>
    </row>
    <row r="51" spans="1:4">
      <c r="A51" s="2" t="s">
        <v>119</v>
      </c>
      <c r="B51" s="17" t="s">
        <v>120</v>
      </c>
      <c r="C51" s="2" t="s">
        <v>121</v>
      </c>
      <c r="D51" s="8" t="s">
        <v>120</v>
      </c>
    </row>
    <row r="52" spans="1:4">
      <c r="A52" s="2" t="s">
        <v>122</v>
      </c>
      <c r="B52" s="2" t="s">
        <v>56</v>
      </c>
      <c r="C52" s="2" t="s">
        <v>123</v>
      </c>
      <c r="D52" s="8" t="s">
        <v>124</v>
      </c>
    </row>
    <row r="53" spans="1:4" s="1" customFormat="1">
      <c r="A53" s="1" t="s">
        <v>125</v>
      </c>
      <c r="B53" s="2" t="s">
        <v>56</v>
      </c>
      <c r="C53" s="2" t="s">
        <v>126</v>
      </c>
      <c r="D53" s="20" t="s">
        <v>127</v>
      </c>
    </row>
    <row r="54" spans="1:4" s="1" customFormat="1">
      <c r="A54" s="1" t="s">
        <v>128</v>
      </c>
      <c r="B54" s="2" t="s">
        <v>56</v>
      </c>
      <c r="C54" s="2" t="s">
        <v>129</v>
      </c>
      <c r="D54" s="20" t="s">
        <v>127</v>
      </c>
    </row>
    <row r="55" spans="1:4" s="1" customFormat="1">
      <c r="A55" s="1" t="s">
        <v>130</v>
      </c>
      <c r="B55" s="2" t="s">
        <v>56</v>
      </c>
      <c r="C55" s="2" t="s">
        <v>86</v>
      </c>
      <c r="D55" s="20" t="s">
        <v>127</v>
      </c>
    </row>
    <row r="56" spans="1:4" s="1" customFormat="1">
      <c r="A56" s="1" t="s">
        <v>131</v>
      </c>
      <c r="B56" s="2" t="s">
        <v>56</v>
      </c>
      <c r="C56" s="2" t="s">
        <v>86</v>
      </c>
      <c r="D56" s="20" t="s">
        <v>127</v>
      </c>
    </row>
    <row r="57" spans="1:4" s="1" customFormat="1">
      <c r="A57" s="1" t="s">
        <v>132</v>
      </c>
      <c r="B57" s="2" t="s">
        <v>56</v>
      </c>
      <c r="C57" s="2"/>
      <c r="D57" s="20" t="s">
        <v>127</v>
      </c>
    </row>
    <row r="58" spans="1:4" s="1" customFormat="1">
      <c r="A58" s="1" t="s">
        <v>133</v>
      </c>
      <c r="B58" s="2" t="s">
        <v>56</v>
      </c>
      <c r="C58" s="2"/>
      <c r="D58" s="20" t="s">
        <v>134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A10" sqref="A10:B10"/>
    </sheetView>
  </sheetViews>
  <sheetFormatPr defaultColWidth="9" defaultRowHeight="15"/>
  <cols>
    <col min="2" max="2" width="14" customWidth="1"/>
  </cols>
  <sheetData>
    <row r="1" spans="1:2">
      <c r="A1" s="15">
        <v>1</v>
      </c>
      <c r="B1" s="15" t="s">
        <v>135</v>
      </c>
    </row>
    <row r="2" spans="1:2">
      <c r="A2" s="16">
        <v>2</v>
      </c>
      <c r="B2" s="16" t="s">
        <v>135</v>
      </c>
    </row>
    <row r="3" spans="1:2">
      <c r="A3" s="16">
        <v>3</v>
      </c>
      <c r="B3" s="16" t="s">
        <v>136</v>
      </c>
    </row>
    <row r="4" spans="1:2">
      <c r="A4" s="16">
        <v>4</v>
      </c>
      <c r="B4" s="16" t="s">
        <v>136</v>
      </c>
    </row>
    <row r="5" spans="1:2">
      <c r="A5" s="16">
        <v>5</v>
      </c>
      <c r="B5" s="16" t="s">
        <v>136</v>
      </c>
    </row>
    <row r="6" spans="1:2">
      <c r="A6" s="16">
        <v>6</v>
      </c>
      <c r="B6" s="16" t="s">
        <v>136</v>
      </c>
    </row>
    <row r="7" spans="1:2">
      <c r="A7" s="16">
        <v>7</v>
      </c>
      <c r="B7" s="16" t="s">
        <v>136</v>
      </c>
    </row>
    <row r="8" spans="1:2">
      <c r="A8" s="16">
        <v>8</v>
      </c>
      <c r="B8" s="16" t="s">
        <v>136</v>
      </c>
    </row>
    <row r="9" spans="1:2">
      <c r="A9" s="16">
        <v>9</v>
      </c>
      <c r="B9" s="16" t="s">
        <v>137</v>
      </c>
    </row>
    <row r="10" spans="1:2">
      <c r="A10" s="16">
        <v>10</v>
      </c>
      <c r="B10" s="16" t="s">
        <v>137</v>
      </c>
    </row>
    <row r="11" spans="1:2">
      <c r="A11" s="16">
        <v>11</v>
      </c>
      <c r="B11" s="16" t="s">
        <v>137</v>
      </c>
    </row>
    <row r="12" spans="1:2">
      <c r="A12" s="16">
        <v>12</v>
      </c>
      <c r="B12" s="16" t="s">
        <v>137</v>
      </c>
    </row>
    <row r="13" spans="1:2">
      <c r="A13" s="16">
        <v>13</v>
      </c>
      <c r="B13" s="16" t="s">
        <v>138</v>
      </c>
    </row>
    <row r="14" spans="1:2">
      <c r="A14" s="16">
        <v>14</v>
      </c>
      <c r="B14" s="16" t="s">
        <v>138</v>
      </c>
    </row>
    <row r="15" spans="1:2">
      <c r="A15" s="16">
        <v>15</v>
      </c>
      <c r="B15" s="16" t="s">
        <v>138</v>
      </c>
    </row>
    <row r="16" spans="1:2">
      <c r="A16" s="16">
        <v>16</v>
      </c>
      <c r="B16" s="16" t="s">
        <v>139</v>
      </c>
    </row>
    <row r="17" spans="1:2">
      <c r="A17" s="16">
        <v>17</v>
      </c>
      <c r="B17" s="16"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
  <sheetViews>
    <sheetView topLeftCell="B1" workbookViewId="0">
      <selection activeCell="B3" sqref="A3:XFD6"/>
    </sheetView>
  </sheetViews>
  <sheetFormatPr defaultColWidth="9" defaultRowHeight="15"/>
  <cols>
    <col min="1" max="1" width="38.7109375" bestFit="1" customWidth="1"/>
    <col min="2" max="2" width="30.5703125" bestFit="1" customWidth="1"/>
    <col min="3" max="3" width="15.42578125" bestFit="1" customWidth="1"/>
    <col min="4" max="4" width="12.28515625" bestFit="1" customWidth="1"/>
    <col min="5" max="5" width="18.85546875" bestFit="1" customWidth="1"/>
    <col min="6" max="8" width="18.85546875" customWidth="1"/>
    <col min="9" max="9" width="17" bestFit="1" customWidth="1"/>
  </cols>
  <sheetData>
    <row r="1" spans="1:10" s="1" customFormat="1">
      <c r="A1" s="19" t="s">
        <v>140</v>
      </c>
      <c r="B1" s="19"/>
      <c r="C1" s="19"/>
      <c r="D1" s="19"/>
      <c r="E1" s="19"/>
      <c r="F1" s="19"/>
      <c r="G1" s="19"/>
      <c r="H1" s="19"/>
      <c r="I1" s="19"/>
      <c r="J1" s="19"/>
    </row>
    <row r="2" spans="1:10" s="6" customFormat="1">
      <c r="A2" s="4" t="s">
        <v>141</v>
      </c>
      <c r="B2" s="4" t="s">
        <v>142</v>
      </c>
      <c r="C2" s="4" t="s">
        <v>143</v>
      </c>
      <c r="D2" s="4" t="s">
        <v>144</v>
      </c>
      <c r="E2" s="4" t="s">
        <v>145</v>
      </c>
      <c r="F2" s="4" t="s">
        <v>146</v>
      </c>
      <c r="G2" s="4" t="s">
        <v>147</v>
      </c>
      <c r="H2" s="4" t="s">
        <v>148</v>
      </c>
      <c r="I2" s="4" t="s">
        <v>34</v>
      </c>
      <c r="J2" s="6" t="s">
        <v>35</v>
      </c>
    </row>
    <row r="3" spans="1:10">
      <c r="A3" t="s">
        <v>149</v>
      </c>
      <c r="B3" s="22" t="s">
        <v>150</v>
      </c>
      <c r="C3" t="s">
        <v>151</v>
      </c>
      <c r="D3" t="s">
        <v>152</v>
      </c>
      <c r="E3" t="s">
        <v>153</v>
      </c>
      <c r="F3">
        <v>1</v>
      </c>
      <c r="G3" t="s">
        <v>154</v>
      </c>
      <c r="H3" s="2">
        <v>30544445</v>
      </c>
    </row>
    <row r="4" spans="1:10">
      <c r="A4" t="s">
        <v>155</v>
      </c>
      <c r="B4" t="s">
        <v>156</v>
      </c>
      <c r="C4" t="s">
        <v>157</v>
      </c>
      <c r="D4" t="s">
        <v>152</v>
      </c>
      <c r="E4" t="s">
        <v>158</v>
      </c>
      <c r="F4">
        <v>1</v>
      </c>
      <c r="G4" t="s">
        <v>154</v>
      </c>
      <c r="H4" s="2">
        <v>30544445</v>
      </c>
    </row>
    <row r="5" spans="1:10">
      <c r="A5" t="s">
        <v>155</v>
      </c>
      <c r="B5" t="s">
        <v>159</v>
      </c>
      <c r="C5" t="s">
        <v>160</v>
      </c>
      <c r="D5" t="s">
        <v>152</v>
      </c>
      <c r="E5" t="s">
        <v>158</v>
      </c>
      <c r="F5">
        <v>1</v>
      </c>
      <c r="G5" t="s">
        <v>154</v>
      </c>
      <c r="H5" s="2">
        <v>30544445</v>
      </c>
    </row>
    <row r="6" spans="1:10">
      <c r="A6" t="s">
        <v>161</v>
      </c>
      <c r="B6" t="s">
        <v>162</v>
      </c>
      <c r="C6" t="s">
        <v>163</v>
      </c>
      <c r="D6" t="s">
        <v>152</v>
      </c>
      <c r="E6" t="s">
        <v>153</v>
      </c>
      <c r="F6">
        <v>1</v>
      </c>
      <c r="G6" t="s">
        <v>154</v>
      </c>
      <c r="H6" s="2">
        <v>30544445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z633142</dc:creator>
  <cp:keywords/>
  <dc:description/>
  <cp:lastModifiedBy>Manon Oud</cp:lastModifiedBy>
  <cp:revision/>
  <dcterms:created xsi:type="dcterms:W3CDTF">2020-02-18T10:38:16Z</dcterms:created>
  <dcterms:modified xsi:type="dcterms:W3CDTF">2020-10-01T14:27:49Z</dcterms:modified>
  <cp:category/>
  <cp:contentStatus/>
</cp:coreProperties>
</file>