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760"/>
  </bookViews>
  <sheets>
    <sheet name="Main scoring sheet" sheetId="1" r:id="rId1"/>
    <sheet name="Scores and classifications" sheetId="3" r:id="rId2"/>
    <sheet name="List of variants curated" sheetId="2" r:id="rId3"/>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1"/>
  <c r="G43"/>
  <c r="B15"/>
  <c r="B13"/>
  <c r="H33" l="1"/>
  <c r="G33" l="1"/>
</calcChain>
</file>

<file path=xl/sharedStrings.xml><?xml version="1.0" encoding="utf-8"?>
<sst xmlns="http://schemas.openxmlformats.org/spreadsheetml/2006/main" count="208" uniqueCount="158">
  <si>
    <t>Reported inheritance</t>
  </si>
  <si>
    <t>Inheritance in animal models</t>
  </si>
  <si>
    <t>Answer</t>
  </si>
  <si>
    <t>Comments</t>
  </si>
  <si>
    <t>Conclusion inheritance</t>
  </si>
  <si>
    <t>Possible synonyms used for gene name</t>
  </si>
  <si>
    <t>Broad disease category</t>
  </si>
  <si>
    <t>Step 1: Inheritance information</t>
  </si>
  <si>
    <t>N/A</t>
  </si>
  <si>
    <t>Reference (PMID)</t>
  </si>
  <si>
    <t>Additional evidence</t>
  </si>
  <si>
    <t>Date of curation</t>
  </si>
  <si>
    <t>Options</t>
  </si>
  <si>
    <t>Autosomal recessive/Autosomal dominant/X-linked/Y-linked/Mitochondrial/De novo (autosomal recessive)/De novo (autosomal dominant/De novo (X-linked)/De novo (Y-linked)/Other (please specify)</t>
  </si>
  <si>
    <t>Pre-testicular/Testicular/Post-testicular</t>
  </si>
  <si>
    <t>Disease category</t>
  </si>
  <si>
    <t>Leydig cell dysfunction/Sertoli cell-only syndrome/Pre-meiotic arrest/Meiotic arrest/Spermiogenesis defect/Fertilization defect/Adrenal gland dysfunction/Pituitary gland dysfunction/Abnormal hypothalamus development and function/Abnormal development of reproductive organs/Abnormal development of vas deferens/Abnormal development of urethra/Hydrocele/spermatocele/Please specify</t>
  </si>
  <si>
    <t>Disorder</t>
  </si>
  <si>
    <t>Expected results semen analysis</t>
  </si>
  <si>
    <t>Normozoospermia/oligozoospermia/azoospermia/teratozoospermia/asthenozoospermia : specific details visible under light microscope</t>
  </si>
  <si>
    <t>Incidence</t>
  </si>
  <si>
    <t>Familial/sporadic</t>
  </si>
  <si>
    <t>Type of infertility</t>
  </si>
  <si>
    <t>Isolated infertility/Syndromic infertility/Endocrine disorder/Reproductive system disorder</t>
  </si>
  <si>
    <t>Expected results TESE</t>
  </si>
  <si>
    <t>Expected testicular phenotype</t>
  </si>
  <si>
    <t>Germ cell arrest/Hypospermatogenesis/Sertoli cell only/Tubular shadows</t>
  </si>
  <si>
    <t>Sperm/No sperm/Variable</t>
  </si>
  <si>
    <t>Step 2: Sequencing and variant information</t>
  </si>
  <si>
    <t>Type of genetic test used for first identification</t>
  </si>
  <si>
    <t>Points awarded</t>
  </si>
  <si>
    <t>1 pt: 1-2, 2 pt: 3-4, 3 pt: 5-9, 4 pt: 10-24 patients</t>
  </si>
  <si>
    <t>Information on scoring points</t>
  </si>
  <si>
    <t>Patients with de novo mutations described</t>
  </si>
  <si>
    <t>Highest LOD score in families described</t>
  </si>
  <si>
    <t>1 pt: AR disease with LOD score of &gt;3</t>
  </si>
  <si>
    <t>cDNA position</t>
  </si>
  <si>
    <t>Protein position</t>
  </si>
  <si>
    <t>Genomic position</t>
  </si>
  <si>
    <t>Total score</t>
  </si>
  <si>
    <t>1 pt: AD disease with significant excess of de novos</t>
  </si>
  <si>
    <t>Zygosity</t>
  </si>
  <si>
    <t>Number of variants classified as (likely) pathogenic (see variants curated tab)</t>
  </si>
  <si>
    <t>Identified in how many unrelated individuals</t>
  </si>
  <si>
    <t>Ethnicity of affected individuals</t>
  </si>
  <si>
    <t>Number of variants described consistent with inheritance pattern (see variants curated tab)</t>
  </si>
  <si>
    <t>Number of unrelated patients described consistent with inheritance pattern</t>
  </si>
  <si>
    <t>Step 3: Functional evidence</t>
  </si>
  <si>
    <t>Step 4: Additional phenotype information</t>
  </si>
  <si>
    <t>Gene is expressed in the correct (human) tissue/cell type</t>
  </si>
  <si>
    <t>1 pt function/expression consistent with disease</t>
  </si>
  <si>
    <t>1 pt physically interacts with gene characterized for same disease</t>
  </si>
  <si>
    <t>Gene physically interacts with gene characterized for same disease</t>
  </si>
  <si>
    <t>1 pt relevant pathology in vitro after similar genetic modification</t>
  </si>
  <si>
    <t>1 pt determination of mutational mechanism</t>
  </si>
  <si>
    <t>Determination of mutational mechanism</t>
  </si>
  <si>
    <t>1 pt gene function in vivo related to pathology of human disease</t>
  </si>
  <si>
    <t>1 pt phenotype and genotype match human disease</t>
  </si>
  <si>
    <t>Gene function in vivo related to pathology of human disease</t>
  </si>
  <si>
    <t>Phenotype and genotype match human disease</t>
  </si>
  <si>
    <t>Moderate</t>
  </si>
  <si>
    <t>References describing patients</t>
  </si>
  <si>
    <r>
      <t xml:space="preserve">Relevant pathology </t>
    </r>
    <r>
      <rPr>
        <i/>
        <sz val="11"/>
        <color theme="1"/>
        <rFont val="Calibri"/>
        <family val="2"/>
        <scheme val="minor"/>
      </rPr>
      <t>in vitro</t>
    </r>
    <r>
      <rPr>
        <sz val="11"/>
        <color theme="1"/>
        <rFont val="Calibri"/>
        <family val="2"/>
        <scheme val="minor"/>
      </rPr>
      <t xml:space="preserve"> after similar genetic modification</t>
    </r>
  </si>
  <si>
    <t>Basic information</t>
  </si>
  <si>
    <t>No evidence</t>
  </si>
  <si>
    <t>Limited</t>
  </si>
  <si>
    <t>Strong</t>
  </si>
  <si>
    <t>Definitive</t>
  </si>
  <si>
    <t>Name of defect and OMIM ID/phenotypic series</t>
  </si>
  <si>
    <t>Please specify e.g. pLi or LOEUF scores, https://wwwfbm.unil.ch/domino/ etc.</t>
  </si>
  <si>
    <t>Sequencing variant information</t>
  </si>
  <si>
    <t>Number of independent publications reporting independent individuals with VUS or (likely) pathogenic variants</t>
  </si>
  <si>
    <t>Disease models used</t>
  </si>
  <si>
    <t>Female infertility described</t>
  </si>
  <si>
    <t>Comorbidities described</t>
  </si>
  <si>
    <t>1 pt per publication (max score = 3)</t>
  </si>
  <si>
    <t>1 pt per VLP or mutation (max score = 4)</t>
  </si>
  <si>
    <t>Other comments</t>
  </si>
  <si>
    <t>Preferably use http://conradlab.shinyapps.io/HISTA. GTEX, Protein Atlas and individual studies may also be used</t>
  </si>
  <si>
    <t>Preferably use STRING with a list of genes with known link to male infertility (see PMID: 30865283 Supplementary Table SIV)</t>
  </si>
  <si>
    <t>1 point for mammalian models and 0.5 points for non-mammalian models. 3 non-mammalian models or more allows for 1 point</t>
  </si>
  <si>
    <t>Only include patients with VUS or higher</t>
  </si>
  <si>
    <t>Only count replication studies, the first publication does NOT count (e.g. 2 publiations for 1 GDR = 1 point)</t>
  </si>
  <si>
    <t>Extra info</t>
  </si>
  <si>
    <t xml:space="preserve">Curated phenotype </t>
  </si>
  <si>
    <t>Full name including OMIM disease ID or OMIM Phenotype series ID</t>
  </si>
  <si>
    <t>Curated gene</t>
  </si>
  <si>
    <t>HUGO approved gene name</t>
  </si>
  <si>
    <t>Alternative names used in literature</t>
  </si>
  <si>
    <t>Answer reviewer 1</t>
  </si>
  <si>
    <t>Answer reviewer 2</t>
  </si>
  <si>
    <t>Assessor code reviewer 1</t>
  </si>
  <si>
    <t>Assessor code reviewer 2</t>
  </si>
  <si>
    <t>Clinical validity score reviewer 1</t>
  </si>
  <si>
    <t>Clinical validity score reviewer 2</t>
  </si>
  <si>
    <t>Points awarded reviewer 1</t>
  </si>
  <si>
    <t>Points awarded reviewer 2</t>
  </si>
  <si>
    <t>ACMG classification reviewer 1</t>
  </si>
  <si>
    <t>ACMG classification reviewer 2</t>
  </si>
  <si>
    <t>Clinical validity score difference between reviewers</t>
  </si>
  <si>
    <t>Clinical validity status</t>
  </si>
  <si>
    <t>Final clinical validity classification (see Tab scores and classifications)</t>
  </si>
  <si>
    <t>Summary clinical validity assessment</t>
  </si>
  <si>
    <t>Final clinical validity score (average)</t>
  </si>
  <si>
    <t>Max allowed difference in score between reviewers is 1</t>
  </si>
  <si>
    <t>ART outcome: IVF</t>
  </si>
  <si>
    <t>ART outcome: ICSI</t>
  </si>
  <si>
    <t>Clinical details of the patient (if described)</t>
  </si>
  <si>
    <t>RF</t>
  </si>
  <si>
    <t>RD</t>
  </si>
  <si>
    <t>30/05/2020</t>
  </si>
  <si>
    <t>ARL2BP</t>
  </si>
  <si>
    <t>BART, BART1, RP66</t>
  </si>
  <si>
    <t>Asthenozoospermia + Retinitis Pigmentosa</t>
  </si>
  <si>
    <t>Familial</t>
  </si>
  <si>
    <t>Autosomal recessive</t>
  </si>
  <si>
    <t>pLI=0</t>
  </si>
  <si>
    <t>WES</t>
  </si>
  <si>
    <t>ND</t>
  </si>
  <si>
    <t>No</t>
  </si>
  <si>
    <t>Yes, the KO mouse recapitaluates both phenotypes</t>
  </si>
  <si>
    <t>Mouse model</t>
  </si>
  <si>
    <t>Syndromic infertility</t>
  </si>
  <si>
    <t>Testicular</t>
  </si>
  <si>
    <t>Spermiogenesis defect</t>
  </si>
  <si>
    <t>Asthenozoospermia</t>
  </si>
  <si>
    <t>Complete spermatogenesis</t>
  </si>
  <si>
    <t xml:space="preserve">Sperm </t>
  </si>
  <si>
    <t>Retinitis pigmentosa</t>
  </si>
  <si>
    <t>At the age of 43,  the patient presented a marked progression of peripheral visual field constriction  in both eyes, which was more severe in the OD (limited to the central 10–15
degrees). Spectral domain optical coherence tomography (SD-OCT) revealed pronounced atrophy of the retinal layers, with enhanced visualization of the choroidal vessels. Electroretinograms (ERG) showed no response to light stimuli, either from cone or from rod photoreceptor cells. The patient’s past medical history revealed cardiac arrhythmia under bisoprolol treatment . NO history of reccurent infections (sinusitis, otitis) or situs inversus</t>
  </si>
  <si>
    <t>Asthenozoospermia + Retinitis Pigmentosa (OMIM:615434)</t>
  </si>
  <si>
    <t xml:space="preserve">Davidson et al. 2013 (23849777) reported a 48-year-old white male  of European descent, with evidence of parental consanguinity , and diagnosed with RP and primary ciliary dyskinesia carrying a homozygous predicted as pathogenic missense  variant in this gene. The pedigree shows that he was fathered of two sons. </t>
  </si>
  <si>
    <t>Chr16(GRCh37):57282556G&gt;A</t>
  </si>
  <si>
    <t>NM_012106.3:c.207+1G&gt;A</t>
  </si>
  <si>
    <t>Homozygous</t>
  </si>
  <si>
    <t>Likely Pathogenic</t>
  </si>
  <si>
    <t>Portugal</t>
  </si>
  <si>
    <t>Same variant described in patients with Retinitis Pigmentosa (27790702 and 30210231). No data about fertility status in this papers</t>
  </si>
  <si>
    <t>Yes, late spermatogenic stages</t>
  </si>
  <si>
    <t>Yes, RT-PCR analysis was performed on cDNA derived from patient's sperm RNA and compared with RNA from a healthy control donor.</t>
  </si>
  <si>
    <t>Yes, KO mouse is asthenozoopsermic</t>
  </si>
  <si>
    <t>Exome Sequencing</t>
  </si>
  <si>
    <t>expressed in human sperm flagellum and head</t>
  </si>
  <si>
    <t>no</t>
  </si>
  <si>
    <t>not in vitro</t>
  </si>
  <si>
    <t>splice site mutation-&gt;exon skipping-&gt;LoF</t>
  </si>
  <si>
    <t>loss of protein amount in sperm-&gt; detached head/tail and other morphological abnormalities</t>
  </si>
  <si>
    <t>KO mouse is infertile/abnormal sperm morphology</t>
  </si>
  <si>
    <t>mouse</t>
  </si>
  <si>
    <t>Hypospermatogenesis</t>
  </si>
  <si>
    <t>syndromic</t>
  </si>
  <si>
    <t>asthenozoospermia</t>
  </si>
  <si>
    <t xml:space="preserve">sperm </t>
  </si>
  <si>
    <t>Yes</t>
  </si>
  <si>
    <t>String database</t>
  </si>
  <si>
    <t>http://conradlab.shinyapps.io/HISTA;  GTEX;  ProteinAtlas</t>
  </si>
  <si>
    <t>Pathogenic</t>
  </si>
  <si>
    <t>Agreement</t>
  </si>
</sst>
</file>

<file path=xl/styles.xml><?xml version="1.0" encoding="utf-8"?>
<styleSheet xmlns="http://schemas.openxmlformats.org/spreadsheetml/2006/main">
  <numFmts count="1">
    <numFmt numFmtId="164" formatCode="[$-F800]dddd\,\ mmmm\ dd\,\ yyyy"/>
  </numFmts>
  <fonts count="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i/>
      <sz val="11"/>
      <name val="Calibri"/>
      <family val="2"/>
      <scheme val="minor"/>
    </font>
    <font>
      <b/>
      <i/>
      <sz val="11"/>
      <color theme="1"/>
      <name val="Calibri"/>
      <family val="2"/>
      <scheme val="minor"/>
    </font>
    <font>
      <u/>
      <sz val="11"/>
      <color theme="10"/>
      <name val="Calibri"/>
      <family val="2"/>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1">
    <xf numFmtId="0" fontId="0" fillId="0" borderId="0" xfId="0"/>
    <xf numFmtId="0" fontId="0" fillId="0" borderId="0" xfId="0" applyAlignment="1">
      <alignment horizontal="left"/>
    </xf>
    <xf numFmtId="0" fontId="0" fillId="0" borderId="0" xfId="0" applyBorder="1" applyAlignment="1">
      <alignment horizontal="left"/>
    </xf>
    <xf numFmtId="0" fontId="0" fillId="0" borderId="0" xfId="0" applyFill="1" applyBorder="1" applyAlignment="1">
      <alignment horizontal="left"/>
    </xf>
    <xf numFmtId="0" fontId="1" fillId="2" borderId="0" xfId="0" applyFont="1" applyFill="1" applyBorder="1" applyAlignment="1">
      <alignment horizontal="left"/>
    </xf>
    <xf numFmtId="0" fontId="5" fillId="0" borderId="0" xfId="0" applyFont="1" applyFill="1" applyBorder="1" applyAlignment="1">
      <alignment horizontal="left"/>
    </xf>
    <xf numFmtId="0" fontId="1" fillId="2" borderId="0" xfId="0" applyFont="1" applyFill="1" applyAlignment="1">
      <alignment horizontal="left"/>
    </xf>
    <xf numFmtId="0" fontId="6" fillId="0" borderId="0" xfId="0" applyFont="1" applyFill="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164" fontId="0" fillId="0" borderId="0" xfId="0" applyNumberFormat="1" applyBorder="1" applyAlignment="1">
      <alignment horizontal="left"/>
    </xf>
    <xf numFmtId="0" fontId="3" fillId="2" borderId="0" xfId="0" applyFont="1" applyFill="1" applyBorder="1" applyAlignment="1">
      <alignment horizontal="left"/>
    </xf>
    <xf numFmtId="0" fontId="2" fillId="3" borderId="0" xfId="0" applyFont="1" applyFill="1" applyBorder="1" applyAlignment="1">
      <alignment horizontal="left"/>
    </xf>
    <xf numFmtId="0" fontId="7" fillId="3" borderId="0" xfId="0" applyFont="1" applyFill="1" applyBorder="1" applyAlignment="1">
      <alignment horizontal="left"/>
    </xf>
    <xf numFmtId="0" fontId="0" fillId="3" borderId="0" xfId="0" applyFill="1" applyBorder="1" applyAlignment="1">
      <alignment horizontal="left"/>
    </xf>
    <xf numFmtId="0" fontId="0" fillId="0" borderId="1" xfId="0" applyBorder="1" applyAlignment="1">
      <alignment horizontal="left"/>
    </xf>
    <xf numFmtId="0" fontId="0" fillId="0" borderId="1" xfId="0" applyBorder="1" applyAlignment="1">
      <alignment horizontal="left" vertical="center"/>
    </xf>
    <xf numFmtId="0" fontId="0" fillId="0" borderId="0" xfId="0" applyFont="1" applyBorder="1" applyAlignment="1">
      <alignment horizontal="left"/>
    </xf>
    <xf numFmtId="49" fontId="0" fillId="0" borderId="0" xfId="0" applyNumberFormat="1" applyBorder="1" applyAlignment="1">
      <alignment horizontal="left"/>
    </xf>
    <xf numFmtId="0" fontId="0" fillId="0" borderId="0" xfId="0" applyFont="1" applyAlignment="1">
      <alignment horizontal="left"/>
    </xf>
    <xf numFmtId="0" fontId="8" fillId="0" borderId="0" xfId="1" applyBorder="1"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radlab.shinyapps.io/HISTA;%20%20GTEX;%20%20ProteinAtla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58"/>
  <sheetViews>
    <sheetView tabSelected="1" topLeftCell="A7" zoomScale="55" zoomScaleNormal="55" workbookViewId="0">
      <selection activeCell="C11" sqref="C11"/>
    </sheetView>
  </sheetViews>
  <sheetFormatPr baseColWidth="10" defaultColWidth="9.125" defaultRowHeight="15"/>
  <cols>
    <col min="1" max="1" width="85" style="2" customWidth="1"/>
    <col min="2" max="4" width="22.125" style="2" customWidth="1"/>
    <col min="5" max="5" width="20.375" style="2" customWidth="1"/>
    <col min="6" max="6" width="47.25" style="2" customWidth="1"/>
    <col min="7" max="8" width="23.75" style="2" customWidth="1"/>
    <col min="9" max="9" width="11.125" style="2" customWidth="1"/>
    <col min="10" max="16384" width="9.125" style="2"/>
  </cols>
  <sheetData>
    <row r="1" spans="1:3" s="4" customFormat="1">
      <c r="A1" s="4" t="s">
        <v>63</v>
      </c>
      <c r="B1" s="4" t="s">
        <v>2</v>
      </c>
      <c r="C1" s="4" t="s">
        <v>83</v>
      </c>
    </row>
    <row r="2" spans="1:3">
      <c r="A2" s="17" t="s">
        <v>91</v>
      </c>
      <c r="B2" s="2" t="s">
        <v>108</v>
      </c>
    </row>
    <row r="3" spans="1:3">
      <c r="A3" s="17" t="s">
        <v>92</v>
      </c>
      <c r="B3" s="2" t="s">
        <v>109</v>
      </c>
    </row>
    <row r="4" spans="1:3">
      <c r="A4" s="17" t="s">
        <v>11</v>
      </c>
      <c r="B4" s="18" t="s">
        <v>110</v>
      </c>
      <c r="C4" s="10"/>
    </row>
    <row r="5" spans="1:3">
      <c r="A5" s="17" t="s">
        <v>86</v>
      </c>
      <c r="B5" s="8" t="s">
        <v>111</v>
      </c>
      <c r="C5" s="8" t="s">
        <v>87</v>
      </c>
    </row>
    <row r="6" spans="1:3">
      <c r="A6" s="17" t="s">
        <v>5</v>
      </c>
      <c r="B6" t="s">
        <v>112</v>
      </c>
      <c r="C6" s="8" t="s">
        <v>88</v>
      </c>
    </row>
    <row r="7" spans="1:3">
      <c r="A7" s="17" t="s">
        <v>84</v>
      </c>
      <c r="B7" s="2" t="s">
        <v>113</v>
      </c>
      <c r="C7" s="8" t="s">
        <v>85</v>
      </c>
    </row>
    <row r="8" spans="1:3">
      <c r="A8" s="17" t="s">
        <v>61</v>
      </c>
      <c r="B8" s="2">
        <v>31425546</v>
      </c>
    </row>
    <row r="9" spans="1:3">
      <c r="A9" s="17"/>
    </row>
    <row r="10" spans="1:3" s="4" customFormat="1">
      <c r="A10" s="4" t="s">
        <v>102</v>
      </c>
    </row>
    <row r="11" spans="1:3">
      <c r="A11" s="17" t="s">
        <v>93</v>
      </c>
      <c r="B11" s="2">
        <v>6</v>
      </c>
    </row>
    <row r="12" spans="1:3">
      <c r="A12" s="17" t="s">
        <v>94</v>
      </c>
      <c r="B12" s="2">
        <v>6</v>
      </c>
    </row>
    <row r="13" spans="1:3">
      <c r="A13" s="17" t="s">
        <v>99</v>
      </c>
      <c r="B13" s="2">
        <f>ABS(B11-B12)</f>
        <v>0</v>
      </c>
    </row>
    <row r="14" spans="1:3">
      <c r="A14" s="17" t="s">
        <v>100</v>
      </c>
      <c r="B14" s="2" t="s">
        <v>157</v>
      </c>
      <c r="C14" s="8" t="s">
        <v>104</v>
      </c>
    </row>
    <row r="15" spans="1:3" s="12" customFormat="1">
      <c r="A15" s="12" t="s">
        <v>103</v>
      </c>
      <c r="B15" s="12">
        <f>AVERAGE(B11:B12)</f>
        <v>6</v>
      </c>
    </row>
    <row r="16" spans="1:3" s="12" customFormat="1">
      <c r="A16" s="12" t="s">
        <v>101</v>
      </c>
      <c r="B16" s="12" t="s">
        <v>65</v>
      </c>
    </row>
    <row r="18" spans="1:9" s="11" customFormat="1">
      <c r="A18" s="4" t="s">
        <v>7</v>
      </c>
      <c r="B18" s="4" t="s">
        <v>89</v>
      </c>
      <c r="C18" s="4" t="s">
        <v>90</v>
      </c>
      <c r="D18" s="4" t="s">
        <v>12</v>
      </c>
      <c r="E18" s="4" t="s">
        <v>9</v>
      </c>
      <c r="F18" s="4" t="s">
        <v>3</v>
      </c>
    </row>
    <row r="19" spans="1:9" s="5" customFormat="1">
      <c r="A19" s="5" t="s">
        <v>20</v>
      </c>
      <c r="B19" s="5" t="s">
        <v>114</v>
      </c>
      <c r="C19" s="5" t="s">
        <v>114</v>
      </c>
      <c r="D19" s="7" t="s">
        <v>21</v>
      </c>
    </row>
    <row r="20" spans="1:9">
      <c r="A20" s="2" t="s">
        <v>0</v>
      </c>
      <c r="B20" s="2" t="s">
        <v>115</v>
      </c>
      <c r="C20" s="2" t="s">
        <v>115</v>
      </c>
      <c r="D20" s="8" t="s">
        <v>13</v>
      </c>
      <c r="E20" s="5"/>
    </row>
    <row r="21" spans="1:9">
      <c r="A21" s="2" t="s">
        <v>1</v>
      </c>
      <c r="B21" s="2" t="s">
        <v>115</v>
      </c>
      <c r="C21" s="2" t="s">
        <v>115</v>
      </c>
      <c r="D21" s="8" t="s">
        <v>13</v>
      </c>
    </row>
    <row r="22" spans="1:9">
      <c r="A22" s="2" t="s">
        <v>10</v>
      </c>
      <c r="B22" s="3" t="s">
        <v>116</v>
      </c>
      <c r="C22" s="2" t="s">
        <v>115</v>
      </c>
      <c r="D22" s="9" t="s">
        <v>69</v>
      </c>
    </row>
    <row r="23" spans="1:9" s="12" customFormat="1">
      <c r="A23" s="12" t="s">
        <v>4</v>
      </c>
      <c r="B23" s="12" t="s">
        <v>115</v>
      </c>
      <c r="D23" s="13"/>
    </row>
    <row r="25" spans="1:9" s="4" customFormat="1">
      <c r="A25" s="4" t="s">
        <v>28</v>
      </c>
      <c r="B25" s="4" t="s">
        <v>89</v>
      </c>
      <c r="C25" s="4" t="s">
        <v>90</v>
      </c>
      <c r="D25" s="4" t="s">
        <v>9</v>
      </c>
      <c r="E25" s="4" t="s">
        <v>3</v>
      </c>
      <c r="F25" s="4" t="s">
        <v>32</v>
      </c>
      <c r="G25" s="4" t="s">
        <v>95</v>
      </c>
      <c r="H25" s="4" t="s">
        <v>96</v>
      </c>
      <c r="I25" s="4" t="s">
        <v>83</v>
      </c>
    </row>
    <row r="26" spans="1:9">
      <c r="A26" s="2" t="s">
        <v>29</v>
      </c>
      <c r="B26" s="2" t="s">
        <v>141</v>
      </c>
      <c r="C26" s="2" t="s">
        <v>117</v>
      </c>
      <c r="D26" s="2">
        <v>31425546</v>
      </c>
      <c r="F26" s="2" t="s">
        <v>8</v>
      </c>
    </row>
    <row r="27" spans="1:9">
      <c r="A27" s="2" t="s">
        <v>46</v>
      </c>
      <c r="B27" s="2">
        <v>1</v>
      </c>
      <c r="C27" s="2">
        <v>1</v>
      </c>
      <c r="D27" s="2">
        <v>31425546</v>
      </c>
      <c r="F27" s="2" t="s">
        <v>31</v>
      </c>
      <c r="G27" s="2">
        <v>1</v>
      </c>
      <c r="H27" s="2">
        <v>1</v>
      </c>
      <c r="I27" s="8" t="s">
        <v>81</v>
      </c>
    </row>
    <row r="28" spans="1:9">
      <c r="A28" s="2" t="s">
        <v>33</v>
      </c>
      <c r="B28" s="2">
        <v>0</v>
      </c>
      <c r="C28" s="2">
        <v>0</v>
      </c>
      <c r="F28" s="2" t="s">
        <v>40</v>
      </c>
      <c r="G28" s="2">
        <v>0</v>
      </c>
      <c r="H28" s="2">
        <v>0</v>
      </c>
    </row>
    <row r="29" spans="1:9">
      <c r="A29" s="2" t="s">
        <v>34</v>
      </c>
      <c r="B29" s="2">
        <v>0</v>
      </c>
      <c r="C29" s="2" t="s">
        <v>118</v>
      </c>
      <c r="F29" s="2" t="s">
        <v>35</v>
      </c>
      <c r="G29" s="2">
        <v>0</v>
      </c>
      <c r="H29" s="2">
        <v>0</v>
      </c>
    </row>
    <row r="30" spans="1:9">
      <c r="A30" s="2" t="s">
        <v>45</v>
      </c>
      <c r="B30" s="2">
        <v>1</v>
      </c>
      <c r="C30" s="2">
        <v>1</v>
      </c>
      <c r="D30" s="2">
        <v>31425546</v>
      </c>
      <c r="F30" s="2" t="s">
        <v>8</v>
      </c>
      <c r="G30" s="2">
        <v>0</v>
      </c>
      <c r="H30" s="2">
        <v>0</v>
      </c>
    </row>
    <row r="31" spans="1:9">
      <c r="A31" s="2" t="s">
        <v>42</v>
      </c>
      <c r="B31" s="2">
        <v>1</v>
      </c>
      <c r="C31" s="2">
        <v>1</v>
      </c>
      <c r="D31" s="2">
        <v>31425546</v>
      </c>
      <c r="F31" s="2" t="s">
        <v>76</v>
      </c>
      <c r="G31" s="2">
        <v>1</v>
      </c>
      <c r="H31" s="2">
        <v>1</v>
      </c>
    </row>
    <row r="32" spans="1:9">
      <c r="A32" s="2" t="s">
        <v>71</v>
      </c>
      <c r="B32" s="2">
        <v>0</v>
      </c>
      <c r="C32" s="2">
        <v>0</v>
      </c>
      <c r="F32" s="2" t="s">
        <v>75</v>
      </c>
      <c r="G32" s="2">
        <v>0</v>
      </c>
      <c r="H32" s="2">
        <v>0</v>
      </c>
      <c r="I32" s="8" t="s">
        <v>82</v>
      </c>
    </row>
    <row r="33" spans="1:9" s="14" customFormat="1">
      <c r="F33" s="12" t="s">
        <v>39</v>
      </c>
      <c r="G33" s="12">
        <f>SUM(G27:G32)</f>
        <v>2</v>
      </c>
      <c r="H33" s="12">
        <f>SUM(H27:H32)</f>
        <v>2</v>
      </c>
    </row>
    <row r="35" spans="1:9" s="11" customFormat="1">
      <c r="A35" s="4" t="s">
        <v>47</v>
      </c>
      <c r="B35" s="4" t="s">
        <v>89</v>
      </c>
      <c r="C35" s="4" t="s">
        <v>90</v>
      </c>
      <c r="D35" s="4" t="s">
        <v>9</v>
      </c>
      <c r="E35" s="4" t="s">
        <v>3</v>
      </c>
      <c r="F35" s="4" t="s">
        <v>32</v>
      </c>
      <c r="G35" s="4" t="s">
        <v>30</v>
      </c>
      <c r="H35" s="4"/>
      <c r="I35" s="4" t="s">
        <v>83</v>
      </c>
    </row>
    <row r="36" spans="1:9">
      <c r="A36" s="2" t="s">
        <v>49</v>
      </c>
      <c r="B36" s="2" t="s">
        <v>138</v>
      </c>
      <c r="C36" s="2" t="s">
        <v>142</v>
      </c>
      <c r="D36" s="20" t="s">
        <v>155</v>
      </c>
      <c r="F36" s="2" t="s">
        <v>50</v>
      </c>
      <c r="G36" s="2">
        <v>1</v>
      </c>
      <c r="H36" s="2">
        <v>1</v>
      </c>
      <c r="I36" s="8" t="s">
        <v>78</v>
      </c>
    </row>
    <row r="37" spans="1:9">
      <c r="A37" s="2" t="s">
        <v>52</v>
      </c>
      <c r="B37" s="2" t="s">
        <v>119</v>
      </c>
      <c r="C37" s="2" t="s">
        <v>143</v>
      </c>
      <c r="D37" s="2" t="s">
        <v>154</v>
      </c>
      <c r="F37" s="2" t="s">
        <v>51</v>
      </c>
      <c r="G37" s="2">
        <v>0</v>
      </c>
      <c r="H37" s="2">
        <v>0</v>
      </c>
      <c r="I37" s="8" t="s">
        <v>79</v>
      </c>
    </row>
    <row r="38" spans="1:9">
      <c r="A38" s="2" t="s">
        <v>62</v>
      </c>
      <c r="B38" s="2" t="s">
        <v>119</v>
      </c>
      <c r="C38" s="2" t="s">
        <v>144</v>
      </c>
      <c r="F38" s="2" t="s">
        <v>53</v>
      </c>
      <c r="G38" s="2">
        <v>0</v>
      </c>
      <c r="H38" s="2">
        <v>0</v>
      </c>
    </row>
    <row r="39" spans="1:9">
      <c r="A39" s="2" t="s">
        <v>55</v>
      </c>
      <c r="B39" s="2" t="s">
        <v>139</v>
      </c>
      <c r="C39" s="2" t="s">
        <v>145</v>
      </c>
      <c r="D39" s="2">
        <v>31425546</v>
      </c>
      <c r="F39" s="2" t="s">
        <v>54</v>
      </c>
      <c r="G39" s="2">
        <v>1</v>
      </c>
      <c r="H39" s="2">
        <v>1</v>
      </c>
    </row>
    <row r="40" spans="1:9">
      <c r="A40" s="2" t="s">
        <v>58</v>
      </c>
      <c r="B40" s="2" t="s">
        <v>140</v>
      </c>
      <c r="C40" s="2" t="s">
        <v>146</v>
      </c>
      <c r="D40" s="2">
        <v>31425546</v>
      </c>
      <c r="F40" s="2" t="s">
        <v>56</v>
      </c>
      <c r="G40" s="2">
        <v>1</v>
      </c>
      <c r="H40" s="2">
        <v>1</v>
      </c>
      <c r="I40" s="8" t="s">
        <v>80</v>
      </c>
    </row>
    <row r="41" spans="1:9">
      <c r="A41" s="2" t="s">
        <v>59</v>
      </c>
      <c r="B41" s="2" t="s">
        <v>120</v>
      </c>
      <c r="C41" s="2" t="s">
        <v>147</v>
      </c>
      <c r="D41" s="2">
        <v>31425546</v>
      </c>
      <c r="F41" s="2" t="s">
        <v>57</v>
      </c>
      <c r="G41" s="2">
        <v>1</v>
      </c>
      <c r="H41" s="2">
        <v>1</v>
      </c>
      <c r="I41" s="8" t="s">
        <v>80</v>
      </c>
    </row>
    <row r="42" spans="1:9">
      <c r="A42" s="2" t="s">
        <v>72</v>
      </c>
      <c r="B42" s="2" t="s">
        <v>121</v>
      </c>
      <c r="C42" s="2" t="s">
        <v>148</v>
      </c>
      <c r="D42" s="2">
        <v>31425546</v>
      </c>
      <c r="F42" s="2" t="s">
        <v>8</v>
      </c>
      <c r="G42" s="2">
        <v>0</v>
      </c>
      <c r="H42" s="2">
        <v>0</v>
      </c>
    </row>
    <row r="43" spans="1:9" s="14" customFormat="1">
      <c r="F43" s="12" t="s">
        <v>39</v>
      </c>
      <c r="G43" s="12">
        <f>SUM(G36:G42)</f>
        <v>4</v>
      </c>
      <c r="H43" s="12">
        <f>SUM(H36:H42)</f>
        <v>4</v>
      </c>
    </row>
    <row r="45" spans="1:9" s="4" customFormat="1">
      <c r="A45" s="4" t="s">
        <v>48</v>
      </c>
      <c r="B45" s="4" t="s">
        <v>89</v>
      </c>
      <c r="C45" s="4" t="s">
        <v>90</v>
      </c>
      <c r="D45" s="4" t="s">
        <v>12</v>
      </c>
      <c r="E45" s="4" t="s">
        <v>9</v>
      </c>
      <c r="F45" s="4" t="s">
        <v>3</v>
      </c>
    </row>
    <row r="46" spans="1:9">
      <c r="A46" s="2" t="s">
        <v>22</v>
      </c>
      <c r="B46" s="2" t="s">
        <v>122</v>
      </c>
      <c r="C46" s="2" t="s">
        <v>150</v>
      </c>
      <c r="D46" s="8" t="s">
        <v>23</v>
      </c>
    </row>
    <row r="47" spans="1:9">
      <c r="A47" s="2" t="s">
        <v>6</v>
      </c>
      <c r="B47" s="2" t="s">
        <v>123</v>
      </c>
      <c r="C47" s="2" t="s">
        <v>123</v>
      </c>
      <c r="D47" s="8" t="s">
        <v>14</v>
      </c>
    </row>
    <row r="48" spans="1:9">
      <c r="A48" s="2" t="s">
        <v>15</v>
      </c>
      <c r="B48" s="2" t="s">
        <v>124</v>
      </c>
      <c r="C48" s="2" t="s">
        <v>124</v>
      </c>
      <c r="D48" s="8" t="s">
        <v>16</v>
      </c>
    </row>
    <row r="49" spans="1:4">
      <c r="A49" s="2" t="s">
        <v>17</v>
      </c>
      <c r="B49" s="2" t="s">
        <v>130</v>
      </c>
      <c r="C49" s="2">
        <v>615434</v>
      </c>
      <c r="D49" s="8" t="s">
        <v>68</v>
      </c>
    </row>
    <row r="50" spans="1:4">
      <c r="A50" s="2" t="s">
        <v>18</v>
      </c>
      <c r="B50" s="2" t="s">
        <v>125</v>
      </c>
      <c r="C50" s="2" t="s">
        <v>151</v>
      </c>
      <c r="D50" s="8" t="s">
        <v>19</v>
      </c>
    </row>
    <row r="51" spans="1:4">
      <c r="A51" s="2" t="s">
        <v>25</v>
      </c>
      <c r="B51" s="2" t="s">
        <v>149</v>
      </c>
      <c r="C51" s="2" t="s">
        <v>126</v>
      </c>
      <c r="D51" s="8" t="s">
        <v>26</v>
      </c>
    </row>
    <row r="52" spans="1:4">
      <c r="A52" s="2" t="s">
        <v>24</v>
      </c>
      <c r="B52" s="2" t="s">
        <v>127</v>
      </c>
      <c r="C52" s="2" t="s">
        <v>152</v>
      </c>
      <c r="D52" s="8" t="s">
        <v>27</v>
      </c>
    </row>
    <row r="53" spans="1:4" s="1" customFormat="1">
      <c r="A53" s="1" t="s">
        <v>105</v>
      </c>
      <c r="B53" s="2" t="s">
        <v>8</v>
      </c>
      <c r="C53" s="1" t="s">
        <v>118</v>
      </c>
    </row>
    <row r="54" spans="1:4" s="1" customFormat="1">
      <c r="A54" s="1" t="s">
        <v>106</v>
      </c>
      <c r="B54" s="2" t="s">
        <v>8</v>
      </c>
    </row>
    <row r="55" spans="1:4" s="1" customFormat="1">
      <c r="A55" s="1" t="s">
        <v>73</v>
      </c>
      <c r="B55" s="2" t="s">
        <v>119</v>
      </c>
      <c r="C55" s="1" t="s">
        <v>143</v>
      </c>
    </row>
    <row r="56" spans="1:4" s="1" customFormat="1">
      <c r="A56" s="1" t="s">
        <v>74</v>
      </c>
      <c r="B56" s="2" t="s">
        <v>128</v>
      </c>
      <c r="C56" s="1" t="s">
        <v>153</v>
      </c>
    </row>
    <row r="57" spans="1:4" s="1" customFormat="1">
      <c r="A57" s="1" t="s">
        <v>77</v>
      </c>
      <c r="B57" s="2" t="s">
        <v>131</v>
      </c>
    </row>
    <row r="58" spans="1:4" s="1" customFormat="1">
      <c r="A58" s="1" t="s">
        <v>107</v>
      </c>
      <c r="B58" s="2" t="s">
        <v>129</v>
      </c>
    </row>
  </sheetData>
  <hyperlinks>
    <hyperlink ref="D3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A10" sqref="A10:B10"/>
    </sheetView>
  </sheetViews>
  <sheetFormatPr baseColWidth="10" defaultColWidth="9" defaultRowHeight="15"/>
  <cols>
    <col min="2" max="2" width="14" customWidth="1"/>
  </cols>
  <sheetData>
    <row r="1" spans="1:2">
      <c r="A1" s="15">
        <v>1</v>
      </c>
      <c r="B1" s="15" t="s">
        <v>64</v>
      </c>
    </row>
    <row r="2" spans="1:2">
      <c r="A2" s="16">
        <v>2</v>
      </c>
      <c r="B2" s="16" t="s">
        <v>64</v>
      </c>
    </row>
    <row r="3" spans="1:2">
      <c r="A3" s="16">
        <v>3</v>
      </c>
      <c r="B3" s="16" t="s">
        <v>65</v>
      </c>
    </row>
    <row r="4" spans="1:2">
      <c r="A4" s="16">
        <v>4</v>
      </c>
      <c r="B4" s="16" t="s">
        <v>65</v>
      </c>
    </row>
    <row r="5" spans="1:2">
      <c r="A5" s="16">
        <v>5</v>
      </c>
      <c r="B5" s="16" t="s">
        <v>65</v>
      </c>
    </row>
    <row r="6" spans="1:2">
      <c r="A6" s="16">
        <v>6</v>
      </c>
      <c r="B6" s="16" t="s">
        <v>65</v>
      </c>
    </row>
    <row r="7" spans="1:2">
      <c r="A7" s="16">
        <v>7</v>
      </c>
      <c r="B7" s="16" t="s">
        <v>65</v>
      </c>
    </row>
    <row r="8" spans="1:2">
      <c r="A8" s="16">
        <v>8</v>
      </c>
      <c r="B8" s="16" t="s">
        <v>65</v>
      </c>
    </row>
    <row r="9" spans="1:2">
      <c r="A9" s="16">
        <v>9</v>
      </c>
      <c r="B9" s="16" t="s">
        <v>60</v>
      </c>
    </row>
    <row r="10" spans="1:2">
      <c r="A10" s="16">
        <v>10</v>
      </c>
      <c r="B10" s="16" t="s">
        <v>60</v>
      </c>
    </row>
    <row r="11" spans="1:2">
      <c r="A11" s="16">
        <v>11</v>
      </c>
      <c r="B11" s="16" t="s">
        <v>60</v>
      </c>
    </row>
    <row r="12" spans="1:2">
      <c r="A12" s="16">
        <v>12</v>
      </c>
      <c r="B12" s="16" t="s">
        <v>60</v>
      </c>
    </row>
    <row r="13" spans="1:2">
      <c r="A13" s="16">
        <v>13</v>
      </c>
      <c r="B13" s="16" t="s">
        <v>66</v>
      </c>
    </row>
    <row r="14" spans="1:2">
      <c r="A14" s="16">
        <v>14</v>
      </c>
      <c r="B14" s="16" t="s">
        <v>66</v>
      </c>
    </row>
    <row r="15" spans="1:2">
      <c r="A15" s="16">
        <v>15</v>
      </c>
      <c r="B15" s="16" t="s">
        <v>66</v>
      </c>
    </row>
    <row r="16" spans="1:2">
      <c r="A16" s="16">
        <v>16</v>
      </c>
      <c r="B16" s="16" t="s">
        <v>67</v>
      </c>
    </row>
    <row r="17" spans="1:2">
      <c r="A17" s="16">
        <v>17</v>
      </c>
      <c r="B17" s="1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3"/>
  <sheetViews>
    <sheetView topLeftCell="B1" workbookViewId="0">
      <selection activeCell="F7" sqref="F7"/>
    </sheetView>
  </sheetViews>
  <sheetFormatPr baseColWidth="10" defaultColWidth="9" defaultRowHeight="15"/>
  <cols>
    <col min="1" max="1" width="38.75" bestFit="1" customWidth="1"/>
    <col min="2" max="2" width="30.625" bestFit="1" customWidth="1"/>
    <col min="3" max="3" width="15.375" bestFit="1" customWidth="1"/>
    <col min="4" max="4" width="12.25" bestFit="1" customWidth="1"/>
    <col min="5" max="5" width="18.875" bestFit="1" customWidth="1"/>
    <col min="6" max="8" width="18.875" customWidth="1"/>
    <col min="9" max="9" width="17" bestFit="1" customWidth="1"/>
  </cols>
  <sheetData>
    <row r="1" spans="1:10" s="1" customFormat="1">
      <c r="A1" s="19" t="s">
        <v>70</v>
      </c>
      <c r="B1" s="19"/>
      <c r="C1" s="19"/>
      <c r="D1" s="19"/>
      <c r="E1" s="19"/>
      <c r="F1" s="19"/>
      <c r="G1" s="19"/>
      <c r="H1" s="19"/>
      <c r="I1" s="19"/>
      <c r="J1" s="19"/>
    </row>
    <row r="2" spans="1:10" s="6" customFormat="1">
      <c r="A2" s="4" t="s">
        <v>38</v>
      </c>
      <c r="B2" s="4" t="s">
        <v>36</v>
      </c>
      <c r="C2" s="4" t="s">
        <v>37</v>
      </c>
      <c r="D2" s="4" t="s">
        <v>41</v>
      </c>
      <c r="E2" s="4" t="s">
        <v>97</v>
      </c>
      <c r="F2" s="4" t="s">
        <v>98</v>
      </c>
      <c r="G2" s="4" t="s">
        <v>43</v>
      </c>
      <c r="H2" s="4" t="s">
        <v>44</v>
      </c>
      <c r="I2" s="4" t="s">
        <v>9</v>
      </c>
      <c r="J2" s="6" t="s">
        <v>3</v>
      </c>
    </row>
    <row r="3" spans="1:10">
      <c r="A3" t="s">
        <v>132</v>
      </c>
      <c r="B3" t="s">
        <v>133</v>
      </c>
      <c r="D3" t="s">
        <v>134</v>
      </c>
      <c r="E3" t="s">
        <v>135</v>
      </c>
      <c r="F3" t="s">
        <v>156</v>
      </c>
      <c r="G3">
        <v>1</v>
      </c>
      <c r="H3" t="s">
        <v>136</v>
      </c>
      <c r="I3" s="2">
        <v>31425546</v>
      </c>
      <c r="J3" t="s">
        <v>137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Main scoring sheet</vt:lpstr>
      <vt:lpstr>Scores and classifications</vt:lpstr>
      <vt:lpstr>List of variants curated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z633142</dc:creator>
  <cp:lastModifiedBy>arierae</cp:lastModifiedBy>
  <dcterms:created xsi:type="dcterms:W3CDTF">2020-02-18T10:38:16Z</dcterms:created>
  <dcterms:modified xsi:type="dcterms:W3CDTF">2020-10-31T15:11:55Z</dcterms:modified>
</cp:coreProperties>
</file>